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kayamahideki/Desktop/eggslpc/Documents/Hideki-Takayama.jp/Architerial.jp/設計情報/直圧給水方式/"/>
    </mc:Choice>
  </mc:AlternateContent>
  <xr:revisionPtr revIDLastSave="0" documentId="13_ncr:1_{EAE8EC1C-4646-924F-9534-6F3DBE05832B}" xr6:coauthVersionLast="45" xr6:coauthVersionMax="45" xr10:uidLastSave="{00000000-0000-0000-0000-000000000000}"/>
  <bookViews>
    <workbookView xWindow="58580" yWindow="6260" windowWidth="27500" windowHeight="16440" xr2:uid="{9AFC835D-1432-6349-956C-9A3F18B5916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H12" i="1"/>
  <c r="J12" i="1" s="1"/>
  <c r="H9" i="1"/>
  <c r="H8" i="1"/>
  <c r="J8" i="1" s="1"/>
  <c r="K12" i="1"/>
  <c r="K11" i="1"/>
  <c r="H11" i="1" s="1"/>
  <c r="J11" i="1" s="1"/>
  <c r="K10" i="1"/>
  <c r="H10" i="1" s="1"/>
  <c r="J10" i="1" s="1"/>
  <c r="K9" i="1"/>
  <c r="K8" i="1"/>
  <c r="K7" i="1"/>
  <c r="H7" i="1" s="1"/>
  <c r="J7" i="1" s="1"/>
  <c r="K6" i="1"/>
  <c r="H6" i="1" s="1"/>
  <c r="J6" i="1" s="1"/>
</calcChain>
</file>

<file path=xl/sharedStrings.xml><?xml version="1.0" encoding="utf-8"?>
<sst xmlns="http://schemas.openxmlformats.org/spreadsheetml/2006/main" count="34" uniqueCount="30">
  <si>
    <t>区間</t>
  </si>
  <si>
    <t>流量</t>
  </si>
  <si>
    <t>（ℓ/s）</t>
  </si>
  <si>
    <t>動水勾配</t>
  </si>
  <si>
    <t>（‰）</t>
  </si>
  <si>
    <t>延長</t>
  </si>
  <si>
    <t>（m）</t>
  </si>
  <si>
    <t>損失水頭</t>
  </si>
  <si>
    <t>所要水頭</t>
  </si>
  <si>
    <t>分岐点 A</t>
  </si>
  <si>
    <t>A-B</t>
  </si>
  <si>
    <t>B-C</t>
  </si>
  <si>
    <t>C-D</t>
  </si>
  <si>
    <t>D-E</t>
  </si>
  <si>
    <t>E-H</t>
  </si>
  <si>
    <t>H-J</t>
  </si>
  <si>
    <t>J-K</t>
  </si>
  <si>
    <t>計</t>
  </si>
  <si>
    <t>簡易的な水理計算表　ウエストン公式（口径50mm以下の場合に適用）</t>
    <phoneticPr fontId="2"/>
  </si>
  <si>
    <t>仮定口径</t>
  </si>
  <si>
    <t>（mm）</t>
  </si>
  <si>
    <t>立上げ高さ</t>
  </si>
  <si>
    <t>流速</t>
    <rPh sb="0" eb="2">
      <t xml:space="preserve">リュウソク </t>
    </rPh>
    <phoneticPr fontId="2"/>
  </si>
  <si>
    <t>(ℓ/min)</t>
  </si>
  <si>
    <t>m/s</t>
    <phoneticPr fontId="2"/>
  </si>
  <si>
    <t>入力欄</t>
    <rPh sb="0" eb="3">
      <t xml:space="preserve">ニュウリョクラン </t>
    </rPh>
    <phoneticPr fontId="2"/>
  </si>
  <si>
    <t>計算結果表示欄</t>
    <rPh sb="0" eb="4">
      <t xml:space="preserve">ケイサンケッカ </t>
    </rPh>
    <rPh sb="4" eb="7">
      <t xml:space="preserve">ヒョウジラン </t>
    </rPh>
    <phoneticPr fontId="2"/>
  </si>
  <si>
    <t>※この表は自己の責任の範囲内でご使用ください</t>
    <rPh sb="5" eb="7">
      <t xml:space="preserve">ジコ </t>
    </rPh>
    <rPh sb="11" eb="14">
      <t xml:space="preserve">ハンイナイデ </t>
    </rPh>
    <phoneticPr fontId="2"/>
  </si>
  <si>
    <t>このファイルの説明ページはこちらです→</t>
    <rPh sb="7" eb="9">
      <t xml:space="preserve">セツメイ </t>
    </rPh>
    <phoneticPr fontId="2"/>
  </si>
  <si>
    <t>https://architerial.jp/direct_pressure_water_supply/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</si>
</sst>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5"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3" borderId="1" xfId="0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90D8D-8C01-5F44-A75E-F1CFDE62B5BC}">
  <dimension ref="B2:K17"/>
  <sheetViews>
    <sheetView tabSelected="1" workbookViewId="0">
      <selection activeCell="C21" sqref="C21"/>
    </sheetView>
  </sheetViews>
  <sheetFormatPr baseColWidth="10" defaultRowHeight="20"/>
  <sheetData>
    <row r="2" spans="2:11">
      <c r="B2" s="18" t="s">
        <v>18</v>
      </c>
      <c r="C2" s="19"/>
      <c r="D2" s="19"/>
      <c r="E2" s="19"/>
      <c r="F2" s="19"/>
      <c r="G2" s="19"/>
      <c r="H2" s="19"/>
      <c r="I2" s="19"/>
      <c r="J2" s="19"/>
      <c r="K2" s="20"/>
    </row>
    <row r="3" spans="2:11">
      <c r="B3" s="15" t="s">
        <v>0</v>
      </c>
      <c r="C3" s="1" t="s">
        <v>19</v>
      </c>
      <c r="D3" s="1" t="s">
        <v>1</v>
      </c>
      <c r="E3" s="1" t="s">
        <v>1</v>
      </c>
      <c r="F3" s="1" t="s">
        <v>3</v>
      </c>
      <c r="G3" s="1" t="s">
        <v>5</v>
      </c>
      <c r="H3" s="1" t="s">
        <v>7</v>
      </c>
      <c r="I3" s="1" t="s">
        <v>21</v>
      </c>
      <c r="J3" s="1" t="s">
        <v>8</v>
      </c>
      <c r="K3" s="1" t="s">
        <v>22</v>
      </c>
    </row>
    <row r="4" spans="2:11">
      <c r="B4" s="15"/>
      <c r="C4" s="1" t="s">
        <v>20</v>
      </c>
      <c r="D4" s="1" t="s">
        <v>23</v>
      </c>
      <c r="E4" s="1" t="s">
        <v>2</v>
      </c>
      <c r="F4" s="1" t="s">
        <v>4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24</v>
      </c>
    </row>
    <row r="5" spans="2:11" ht="21">
      <c r="B5" s="6" t="s">
        <v>9</v>
      </c>
      <c r="C5" s="4"/>
      <c r="D5" s="5"/>
      <c r="E5" s="5"/>
      <c r="F5" s="5"/>
      <c r="G5" s="5"/>
      <c r="H5" s="5"/>
      <c r="I5" s="5"/>
      <c r="J5" s="6">
        <v>6.2</v>
      </c>
      <c r="K5" s="7"/>
    </row>
    <row r="6" spans="2:11" ht="21">
      <c r="B6" s="6" t="s">
        <v>10</v>
      </c>
      <c r="C6" s="8">
        <v>50</v>
      </c>
      <c r="D6" s="8">
        <v>54.96</v>
      </c>
      <c r="E6" s="9">
        <v>0.92</v>
      </c>
      <c r="F6" s="9">
        <v>6.7350000000000003</v>
      </c>
      <c r="G6" s="8">
        <v>3</v>
      </c>
      <c r="H6" s="2">
        <f>ROUND((0.0126+(0.01739-0.1087*(C6/1000))/K6^0.5)*G6/(C6/1000)*K6^2/(2*9.8),3)</f>
        <v>0.02</v>
      </c>
      <c r="I6" s="8">
        <v>3</v>
      </c>
      <c r="J6" s="12">
        <f t="shared" ref="J6:J12" si="0">+H6+I6</f>
        <v>3.02</v>
      </c>
      <c r="K6" s="3">
        <f t="shared" ref="K6:K12" si="1">ROUND(E6/1000*4/(PI()*(C6/1000)^2),3)</f>
        <v>0.46899999999999997</v>
      </c>
    </row>
    <row r="7" spans="2:11" ht="21">
      <c r="B7" s="6" t="s">
        <v>11</v>
      </c>
      <c r="C7" s="8">
        <v>50</v>
      </c>
      <c r="D7" s="8">
        <v>70.540000000000006</v>
      </c>
      <c r="E7" s="9">
        <v>1.18</v>
      </c>
      <c r="F7" s="9">
        <v>10.32</v>
      </c>
      <c r="G7" s="8">
        <v>3</v>
      </c>
      <c r="H7" s="2">
        <f t="shared" ref="H7:H12" si="2">ROUND((0.0126+(0.01739-0.1087*(C7/1000))/K7^0.5)*G7/(C7/1000)*K7^2/(2*9.8),3)</f>
        <v>3.1E-2</v>
      </c>
      <c r="I7" s="8">
        <v>3</v>
      </c>
      <c r="J7" s="12">
        <f t="shared" si="0"/>
        <v>3.0310000000000001</v>
      </c>
      <c r="K7" s="3">
        <f t="shared" si="1"/>
        <v>0.60099999999999998</v>
      </c>
    </row>
    <row r="8" spans="2:11" ht="21">
      <c r="B8" s="6" t="s">
        <v>12</v>
      </c>
      <c r="C8" s="8">
        <v>50</v>
      </c>
      <c r="D8" s="8">
        <v>81.63</v>
      </c>
      <c r="E8" s="9">
        <v>1.36</v>
      </c>
      <c r="F8" s="9">
        <v>13.2</v>
      </c>
      <c r="G8" s="8">
        <v>3</v>
      </c>
      <c r="H8" s="2">
        <f t="shared" si="2"/>
        <v>0.04</v>
      </c>
      <c r="I8" s="8">
        <v>3</v>
      </c>
      <c r="J8" s="12">
        <f t="shared" si="0"/>
        <v>3.04</v>
      </c>
      <c r="K8" s="3">
        <f t="shared" si="1"/>
        <v>0.69299999999999995</v>
      </c>
    </row>
    <row r="9" spans="2:11" ht="21">
      <c r="B9" s="6" t="s">
        <v>13</v>
      </c>
      <c r="C9" s="8">
        <v>50</v>
      </c>
      <c r="D9" s="8">
        <v>89.02</v>
      </c>
      <c r="E9" s="9">
        <v>1.48</v>
      </c>
      <c r="F9" s="9">
        <v>15.28</v>
      </c>
      <c r="G9" s="8">
        <v>3</v>
      </c>
      <c r="H9" s="2">
        <f t="shared" si="2"/>
        <v>4.5999999999999999E-2</v>
      </c>
      <c r="I9" s="8">
        <v>3</v>
      </c>
      <c r="J9" s="12">
        <f t="shared" si="0"/>
        <v>3.0459999999999998</v>
      </c>
      <c r="K9" s="3">
        <f t="shared" si="1"/>
        <v>0.754</v>
      </c>
    </row>
    <row r="10" spans="2:11" ht="21">
      <c r="B10" s="6" t="s">
        <v>14</v>
      </c>
      <c r="C10" s="8">
        <v>50</v>
      </c>
      <c r="D10" s="8">
        <v>99.75</v>
      </c>
      <c r="E10" s="9">
        <v>1.66</v>
      </c>
      <c r="F10" s="9">
        <v>18.670000000000002</v>
      </c>
      <c r="G10" s="8">
        <v>9</v>
      </c>
      <c r="H10" s="2">
        <f t="shared" si="2"/>
        <v>0.16800000000000001</v>
      </c>
      <c r="I10" s="8">
        <v>1</v>
      </c>
      <c r="J10" s="12">
        <f t="shared" si="0"/>
        <v>1.1679999999999999</v>
      </c>
      <c r="K10" s="3">
        <f t="shared" si="1"/>
        <v>0.84499999999999997</v>
      </c>
    </row>
    <row r="11" spans="2:11" ht="21">
      <c r="B11" s="6" t="s">
        <v>15</v>
      </c>
      <c r="C11" s="8">
        <v>50</v>
      </c>
      <c r="D11" s="8">
        <v>142.04</v>
      </c>
      <c r="E11" s="9">
        <v>2.37</v>
      </c>
      <c r="F11" s="9">
        <v>34.9</v>
      </c>
      <c r="G11" s="8">
        <v>8</v>
      </c>
      <c r="H11" s="2">
        <f t="shared" si="2"/>
        <v>0.27900000000000003</v>
      </c>
      <c r="I11" s="5"/>
      <c r="J11" s="12">
        <f t="shared" si="0"/>
        <v>0.27900000000000003</v>
      </c>
      <c r="K11" s="3">
        <f t="shared" si="1"/>
        <v>1.2070000000000001</v>
      </c>
    </row>
    <row r="12" spans="2:11" ht="22" thickBot="1">
      <c r="B12" s="6" t="s">
        <v>16</v>
      </c>
      <c r="C12" s="8">
        <v>50</v>
      </c>
      <c r="D12" s="8">
        <v>174.67</v>
      </c>
      <c r="E12" s="9">
        <v>2.91</v>
      </c>
      <c r="F12" s="9">
        <v>50.25</v>
      </c>
      <c r="G12" s="8">
        <v>9</v>
      </c>
      <c r="H12" s="2">
        <f t="shared" si="2"/>
        <v>0.45200000000000001</v>
      </c>
      <c r="I12" s="8">
        <v>1</v>
      </c>
      <c r="J12" s="12">
        <f t="shared" si="0"/>
        <v>1.452</v>
      </c>
      <c r="K12" s="3">
        <f t="shared" si="1"/>
        <v>1.482</v>
      </c>
    </row>
    <row r="13" spans="2:11" ht="20" customHeight="1" thickBot="1">
      <c r="B13" s="16" t="s">
        <v>17</v>
      </c>
      <c r="C13" s="17"/>
      <c r="D13" s="17"/>
      <c r="E13" s="17"/>
      <c r="F13" s="17"/>
      <c r="G13" s="17"/>
      <c r="H13" s="17"/>
      <c r="I13" s="17"/>
      <c r="J13" s="11">
        <v>21.24</v>
      </c>
      <c r="K13" s="10"/>
    </row>
    <row r="15" spans="2:11">
      <c r="B15" s="13"/>
      <c r="C15" t="s">
        <v>25</v>
      </c>
      <c r="D15" s="14"/>
      <c r="E15" t="s">
        <v>26</v>
      </c>
      <c r="G15" t="s">
        <v>27</v>
      </c>
    </row>
    <row r="17" spans="2:6">
      <c r="B17" t="s">
        <v>28</v>
      </c>
      <c r="F17" t="s">
        <v>29</v>
      </c>
    </row>
  </sheetData>
  <mergeCells count="3">
    <mergeCell ref="B3:B4"/>
    <mergeCell ref="B13:I13"/>
    <mergeCell ref="B2:K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ウエストン公式（口径50mm以下）計算表　共同住宅の場合</dc:title>
  <dc:subject/>
  <dc:creator>Taki</dc:creator>
  <cp:keywords/>
  <dc:description/>
  <cp:lastModifiedBy>Microsoft Office ユーザー</cp:lastModifiedBy>
  <dcterms:created xsi:type="dcterms:W3CDTF">2023-02-06T02:41:19Z</dcterms:created>
  <dcterms:modified xsi:type="dcterms:W3CDTF">2023-04-12T15:15:39Z</dcterms:modified>
  <cp:category/>
</cp:coreProperties>
</file>